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15/Dropbox/Working/"/>
    </mc:Choice>
  </mc:AlternateContent>
  <xr:revisionPtr revIDLastSave="0" documentId="13_ncr:1_{64CF348D-FD03-664C-89F2-D467D04D27B3}" xr6:coauthVersionLast="45" xr6:coauthVersionMax="45" xr10:uidLastSave="{00000000-0000-0000-0000-000000000000}"/>
  <bookViews>
    <workbookView xWindow="0" yWindow="0" windowWidth="28800" windowHeight="18000" xr2:uid="{858C2B6B-7C67-6942-9FA2-6CE7F6A9386E}"/>
  </bookViews>
  <sheets>
    <sheet name="Net open position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2" l="1"/>
  <c r="F27" i="2"/>
  <c r="E24" i="2" l="1"/>
  <c r="D24" i="2"/>
  <c r="F23" i="2"/>
  <c r="F22" i="2"/>
  <c r="F21" i="2"/>
  <c r="F20" i="2"/>
  <c r="F17" i="2"/>
  <c r="F16" i="2"/>
  <c r="F13" i="2"/>
  <c r="F12" i="2"/>
  <c r="F10" i="2"/>
  <c r="F9" i="2"/>
  <c r="F8" i="2"/>
  <c r="E18" i="2"/>
  <c r="E11" i="2"/>
  <c r="D18" i="2"/>
  <c r="D11" i="2"/>
  <c r="E7" i="2"/>
  <c r="D7" i="2"/>
  <c r="D14" i="2" s="1"/>
  <c r="F24" i="2" l="1"/>
  <c r="D25" i="2"/>
  <c r="F11" i="2"/>
  <c r="F18" i="2"/>
  <c r="F25" i="2" s="1"/>
  <c r="F7" i="2"/>
  <c r="E14" i="2"/>
  <c r="E25" i="2"/>
  <c r="F14" i="2" l="1"/>
  <c r="F26" i="2" s="1"/>
</calcChain>
</file>

<file path=xl/sharedStrings.xml><?xml version="1.0" encoding="utf-8"?>
<sst xmlns="http://schemas.openxmlformats.org/spreadsheetml/2006/main" count="31" uniqueCount="31">
  <si>
    <t>USD</t>
  </si>
  <si>
    <t>ASSETS</t>
  </si>
  <si>
    <t>Current assets</t>
  </si>
  <si>
    <t>Cash &amp; Banks</t>
  </si>
  <si>
    <t>Net loan portfolio</t>
  </si>
  <si>
    <t>Other current assets</t>
  </si>
  <si>
    <t>Non-Current Assets</t>
  </si>
  <si>
    <t>Fixed assets</t>
  </si>
  <si>
    <t>Acc Depreciation</t>
  </si>
  <si>
    <t>Total Assets</t>
  </si>
  <si>
    <t>LIABILITIES</t>
  </si>
  <si>
    <t>Long Term Liabilities</t>
  </si>
  <si>
    <t>Total Liabilities</t>
  </si>
  <si>
    <t>EQUITY</t>
  </si>
  <si>
    <t>Paid in Capital</t>
  </si>
  <si>
    <t>Reserves</t>
  </si>
  <si>
    <t>Retained Earning prior years</t>
  </si>
  <si>
    <t>Profit/(Loss) current year</t>
  </si>
  <si>
    <t>Total Equity</t>
  </si>
  <si>
    <t>Total Liabilities and Equity</t>
  </si>
  <si>
    <t>EURO</t>
  </si>
  <si>
    <t>Current Liabilities</t>
  </si>
  <si>
    <t>Consolidated in USD</t>
  </si>
  <si>
    <t>Ex. Rate 1 USD =</t>
  </si>
  <si>
    <t>ABC Ltd.</t>
  </si>
  <si>
    <t>Balance Sheet</t>
  </si>
  <si>
    <t>Balance Sheet by Currency</t>
  </si>
  <si>
    <t>As at 31 Dec 2019</t>
  </si>
  <si>
    <t>EUR</t>
  </si>
  <si>
    <t>NET OPEN POSITION %</t>
  </si>
  <si>
    <t>NET OPEN POSITION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</si>
</sst>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Alignment="1">
      <alignment vertical="center"/>
    </xf>
    <xf numFmtId="43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center" vertical="center"/>
    </xf>
    <xf numFmtId="43" fontId="4" fillId="0" borderId="0" xfId="1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64" fontId="4" fillId="0" borderId="0" xfId="1" applyNumberFormat="1" applyFont="1" applyFill="1"/>
    <xf numFmtId="43" fontId="4" fillId="0" borderId="0" xfId="1" applyNumberFormat="1" applyFont="1" applyFill="1"/>
    <xf numFmtId="0" fontId="6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Border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0" fontId="3" fillId="0" borderId="0" xfId="0" applyFont="1" applyFill="1" applyBorder="1" applyAlignment="1">
      <alignment vertical="center"/>
    </xf>
    <xf numFmtId="164" fontId="6" fillId="0" borderId="0" xfId="3" applyNumberFormat="1" applyFont="1" applyFill="1" applyBorder="1" applyAlignment="1">
      <alignment vertical="center" readingOrder="1"/>
    </xf>
    <xf numFmtId="0" fontId="6" fillId="0" borderId="2" xfId="0" applyFont="1" applyFill="1" applyBorder="1" applyAlignment="1">
      <alignment horizontal="left" vertical="center" readingOrder="1"/>
    </xf>
    <xf numFmtId="164" fontId="5" fillId="0" borderId="3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3" xfId="3" applyNumberFormat="1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vertical="center"/>
    </xf>
    <xf numFmtId="164" fontId="7" fillId="0" borderId="3" xfId="3" applyNumberFormat="1" applyFont="1" applyFill="1" applyBorder="1" applyAlignment="1">
      <alignment vertical="center" readingOrder="1"/>
    </xf>
    <xf numFmtId="0" fontId="4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readingOrder="1"/>
    </xf>
    <xf numFmtId="0" fontId="6" fillId="0" borderId="5" xfId="0" applyFont="1" applyFill="1" applyBorder="1" applyAlignment="1">
      <alignment vertical="center" readingOrder="1"/>
    </xf>
    <xf numFmtId="164" fontId="4" fillId="0" borderId="0" xfId="1" applyNumberFormat="1" applyFont="1" applyFill="1" applyBorder="1" applyAlignment="1">
      <alignment vertical="center"/>
    </xf>
    <xf numFmtId="164" fontId="7" fillId="0" borderId="6" xfId="1" applyNumberFormat="1" applyFont="1" applyFill="1" applyBorder="1" applyAlignment="1">
      <alignment vertical="center"/>
    </xf>
    <xf numFmtId="164" fontId="5" fillId="0" borderId="7" xfId="1" applyNumberFormat="1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horizontal="right" vertical="center"/>
    </xf>
    <xf numFmtId="164" fontId="7" fillId="0" borderId="7" xfId="1" applyNumberFormat="1" applyFont="1" applyFill="1" applyBorder="1" applyAlignment="1">
      <alignment vertical="center" readingOrder="1"/>
    </xf>
    <xf numFmtId="164" fontId="9" fillId="0" borderId="7" xfId="1" applyNumberFormat="1" applyFont="1" applyFill="1" applyBorder="1" applyAlignment="1">
      <alignment vertical="center"/>
    </xf>
    <xf numFmtId="164" fontId="7" fillId="0" borderId="8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164" fontId="7" fillId="3" borderId="1" xfId="1" applyNumberFormat="1" applyFont="1" applyFill="1" applyBorder="1" applyAlignment="1">
      <alignment horizontal="center" vertical="center" wrapText="1" readingOrder="1"/>
    </xf>
    <xf numFmtId="164" fontId="7" fillId="2" borderId="1" xfId="1" applyNumberFormat="1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164" fontId="4" fillId="0" borderId="0" xfId="1" applyNumberFormat="1" applyFont="1" applyFill="1" applyAlignment="1">
      <alignment horizontal="centerContinuous" vertical="center"/>
    </xf>
    <xf numFmtId="10" fontId="4" fillId="0" borderId="0" xfId="2" applyNumberFormat="1" applyFont="1" applyFill="1" applyAlignment="1">
      <alignment vertical="center"/>
    </xf>
    <xf numFmtId="43" fontId="4" fillId="0" borderId="0" xfId="1" applyFont="1" applyFill="1" applyBorder="1" applyAlignment="1">
      <alignment vertical="center"/>
    </xf>
    <xf numFmtId="10" fontId="10" fillId="0" borderId="0" xfId="2" applyNumberFormat="1" applyFont="1" applyFill="1" applyAlignment="1">
      <alignment horizontal="right" vertical="center"/>
    </xf>
    <xf numFmtId="10" fontId="10" fillId="2" borderId="0" xfId="2" applyNumberFormat="1" applyFont="1" applyFill="1" applyAlignment="1">
      <alignment vertical="center"/>
    </xf>
    <xf numFmtId="10" fontId="4" fillId="0" borderId="0" xfId="2" applyNumberFormat="1" applyFont="1" applyFill="1"/>
    <xf numFmtId="43" fontId="4" fillId="0" borderId="0" xfId="0" applyNumberFormat="1" applyFont="1" applyFill="1"/>
    <xf numFmtId="164" fontId="10" fillId="0" borderId="0" xfId="1" applyNumberFormat="1" applyFont="1" applyFill="1" applyAlignment="1">
      <alignment vertical="center"/>
    </xf>
  </cellXfs>
  <cellStyles count="4">
    <cellStyle name="Comma" xfId="1" builtinId="3"/>
    <cellStyle name="Comma 15 2" xfId="3" xr:uid="{0E312A88-5F91-644E-8E62-33BBC23CC2CA}"/>
    <cellStyle name="Normal" xfId="0" builtinId="0"/>
    <cellStyle name="Percent" xfId="2" builtinId="5"/>
  </cellStyles>
  <dxfs count="1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4E2A3-9BCE-DF40-911B-1799A36FA935}">
  <dimension ref="B2:K38"/>
  <sheetViews>
    <sheetView showGridLines="0" tabSelected="1" zoomScaleNormal="100" workbookViewId="0">
      <selection activeCell="F28" sqref="F28"/>
    </sheetView>
  </sheetViews>
  <sheetFormatPr baseColWidth="10" defaultRowHeight="14"/>
  <cols>
    <col min="1" max="1" width="1.6640625" style="11" customWidth="1"/>
    <col min="2" max="2" width="3.33203125" style="10" customWidth="1"/>
    <col min="3" max="3" width="24.6640625" style="11" bestFit="1" customWidth="1"/>
    <col min="4" max="5" width="17.33203125" style="12" customWidth="1"/>
    <col min="6" max="6" width="17.33203125" style="11" customWidth="1"/>
    <col min="7" max="7" width="18.6640625" style="11" customWidth="1"/>
    <col min="8" max="8" width="15.5" style="13" bestFit="1" customWidth="1"/>
    <col min="9" max="9" width="6" style="11" bestFit="1" customWidth="1"/>
    <col min="10" max="10" width="24.33203125" style="11" customWidth="1"/>
    <col min="11" max="11" width="11.5" style="11" bestFit="1" customWidth="1"/>
    <col min="12" max="16384" width="10.83203125" style="11"/>
  </cols>
  <sheetData>
    <row r="2" spans="2:11" ht="20" customHeight="1">
      <c r="B2" s="45" t="s">
        <v>24</v>
      </c>
      <c r="C2" s="46"/>
      <c r="D2" s="47"/>
      <c r="E2" s="47"/>
      <c r="F2" s="46"/>
    </row>
    <row r="3" spans="2:11" s="3" customFormat="1" ht="20" customHeight="1">
      <c r="B3" s="43" t="s">
        <v>26</v>
      </c>
      <c r="C3" s="44"/>
      <c r="D3" s="44"/>
      <c r="E3" s="44"/>
      <c r="F3" s="44"/>
      <c r="H3" s="3" t="s">
        <v>23</v>
      </c>
      <c r="I3" s="2">
        <v>0.89</v>
      </c>
      <c r="J3" s="3" t="s">
        <v>20</v>
      </c>
    </row>
    <row r="4" spans="2:11" s="3" customFormat="1" ht="20" customHeight="1">
      <c r="B4" s="43" t="s">
        <v>27</v>
      </c>
      <c r="C4" s="44"/>
      <c r="D4" s="44"/>
      <c r="E4" s="44"/>
      <c r="F4" s="44"/>
      <c r="I4" s="2"/>
    </row>
    <row r="5" spans="2:11" s="3" customFormat="1" ht="40" customHeight="1">
      <c r="B5" s="38" t="s">
        <v>25</v>
      </c>
      <c r="C5" s="39"/>
      <c r="D5" s="40" t="s">
        <v>0</v>
      </c>
      <c r="E5" s="41" t="s">
        <v>28</v>
      </c>
      <c r="F5" s="42" t="s">
        <v>22</v>
      </c>
      <c r="H5" s="2"/>
    </row>
    <row r="6" spans="2:11" s="5" customFormat="1" ht="19" customHeight="1">
      <c r="B6" s="19" t="s">
        <v>1</v>
      </c>
      <c r="C6" s="14"/>
      <c r="D6" s="35"/>
      <c r="E6" s="35"/>
      <c r="F6" s="24"/>
      <c r="H6" s="6"/>
    </row>
    <row r="7" spans="2:11" s="3" customFormat="1" ht="19" customHeight="1">
      <c r="B7" s="19" t="s">
        <v>2</v>
      </c>
      <c r="C7" s="15"/>
      <c r="D7" s="31">
        <f>SUM(D8:D10)</f>
        <v>34618296.449438199</v>
      </c>
      <c r="E7" s="31">
        <f>SUM(E8:E10)</f>
        <v>3599384</v>
      </c>
      <c r="F7" s="20">
        <f>SUM(F8:F10)</f>
        <v>38662548.134831458</v>
      </c>
      <c r="G7" s="7"/>
      <c r="H7" s="2"/>
      <c r="J7" s="8"/>
    </row>
    <row r="8" spans="2:11" s="3" customFormat="1" ht="19" customHeight="1">
      <c r="B8" s="21"/>
      <c r="C8" s="16" t="s">
        <v>3</v>
      </c>
      <c r="D8" s="32">
        <v>4045092</v>
      </c>
      <c r="E8" s="32">
        <v>1322572</v>
      </c>
      <c r="F8" s="22">
        <f>D8+E8/$I$3</f>
        <v>5531127.9550561793</v>
      </c>
      <c r="G8" s="7"/>
      <c r="J8" s="2"/>
      <c r="K8" s="2"/>
    </row>
    <row r="9" spans="2:11" s="3" customFormat="1" ht="19" customHeight="1">
      <c r="B9" s="21"/>
      <c r="C9" s="16" t="s">
        <v>4</v>
      </c>
      <c r="D9" s="32">
        <v>30192276</v>
      </c>
      <c r="E9" s="32">
        <v>2118084</v>
      </c>
      <c r="F9" s="22">
        <f>D9+E9/$I$3</f>
        <v>32572145.662921347</v>
      </c>
      <c r="G9" s="7"/>
      <c r="H9" s="2"/>
      <c r="J9" s="2"/>
      <c r="K9" s="2"/>
    </row>
    <row r="10" spans="2:11" s="3" customFormat="1" ht="19" customHeight="1">
      <c r="B10" s="21"/>
      <c r="C10" s="16" t="s">
        <v>5</v>
      </c>
      <c r="D10" s="32">
        <v>380928.44943819998</v>
      </c>
      <c r="E10" s="32">
        <v>158728</v>
      </c>
      <c r="F10" s="22">
        <f>D10+E10/$I$3</f>
        <v>559274.51685393031</v>
      </c>
      <c r="G10" s="7"/>
      <c r="H10" s="2"/>
      <c r="J10" s="2"/>
      <c r="K10" s="2"/>
    </row>
    <row r="11" spans="2:11" s="3" customFormat="1" ht="19" customHeight="1">
      <c r="B11" s="19" t="s">
        <v>6</v>
      </c>
      <c r="C11" s="17"/>
      <c r="D11" s="33">
        <f>SUM(D12:D13)</f>
        <v>121120</v>
      </c>
      <c r="E11" s="33">
        <f>SUM(E12:E13)</f>
        <v>0</v>
      </c>
      <c r="F11" s="23">
        <f>SUM(F12:F13)</f>
        <v>121120</v>
      </c>
      <c r="G11" s="7"/>
      <c r="H11" s="2"/>
      <c r="J11" s="8"/>
    </row>
    <row r="12" spans="2:11" s="3" customFormat="1" ht="19" customHeight="1">
      <c r="B12" s="21"/>
      <c r="C12" s="16" t="s">
        <v>7</v>
      </c>
      <c r="D12" s="34">
        <v>290536</v>
      </c>
      <c r="E12" s="34">
        <v>0</v>
      </c>
      <c r="F12" s="22">
        <f>D12+E12/$I$3</f>
        <v>290536</v>
      </c>
      <c r="G12" s="7"/>
      <c r="H12" s="2"/>
      <c r="J12" s="2"/>
      <c r="K12" s="2"/>
    </row>
    <row r="13" spans="2:11" s="3" customFormat="1" ht="19" customHeight="1">
      <c r="B13" s="21"/>
      <c r="C13" s="17" t="s">
        <v>8</v>
      </c>
      <c r="D13" s="34">
        <v>-169416</v>
      </c>
      <c r="E13" s="34">
        <v>0</v>
      </c>
      <c r="F13" s="22">
        <f>D13+E13/$I$3</f>
        <v>-169416</v>
      </c>
      <c r="G13" s="7"/>
      <c r="H13" s="2"/>
      <c r="J13" s="2"/>
      <c r="K13" s="2"/>
    </row>
    <row r="14" spans="2:11" s="3" customFormat="1" ht="19" customHeight="1">
      <c r="B14" s="19" t="s">
        <v>9</v>
      </c>
      <c r="C14" s="15"/>
      <c r="D14" s="31">
        <f>D7+D11</f>
        <v>34739416.449438199</v>
      </c>
      <c r="E14" s="31">
        <f>E7+E11</f>
        <v>3599384</v>
      </c>
      <c r="F14" s="20">
        <f>F7+F11</f>
        <v>38783668.134831458</v>
      </c>
      <c r="G14" s="7"/>
      <c r="H14" s="2"/>
      <c r="J14" s="8"/>
    </row>
    <row r="15" spans="2:11" s="3" customFormat="1" ht="19" customHeight="1">
      <c r="B15" s="19" t="s">
        <v>10</v>
      </c>
      <c r="C15" s="15"/>
      <c r="D15" s="35"/>
      <c r="E15" s="35"/>
      <c r="F15" s="24"/>
      <c r="G15" s="7"/>
      <c r="H15" s="2"/>
      <c r="J15" s="8"/>
    </row>
    <row r="16" spans="2:11" s="3" customFormat="1" ht="19" customHeight="1">
      <c r="B16" s="25"/>
      <c r="C16" s="16" t="s">
        <v>21</v>
      </c>
      <c r="D16" s="34">
        <v>9259344</v>
      </c>
      <c r="E16" s="34">
        <v>1135932</v>
      </c>
      <c r="F16" s="22">
        <f>D16+E16/$I$3</f>
        <v>10535672.089887641</v>
      </c>
      <c r="G16" s="7"/>
      <c r="H16" s="2"/>
      <c r="J16" s="2"/>
      <c r="K16" s="2"/>
    </row>
    <row r="17" spans="2:11" s="3" customFormat="1" ht="19" customHeight="1">
      <c r="B17" s="25"/>
      <c r="C17" s="16" t="s">
        <v>11</v>
      </c>
      <c r="D17" s="36">
        <v>21855736</v>
      </c>
      <c r="E17" s="36">
        <v>1979328</v>
      </c>
      <c r="F17" s="22">
        <f>D17+E17/$I$3</f>
        <v>24079700.044943821</v>
      </c>
      <c r="G17" s="7"/>
      <c r="H17" s="2"/>
      <c r="J17" s="2"/>
      <c r="K17" s="2"/>
    </row>
    <row r="18" spans="2:11" s="3" customFormat="1" ht="19" customHeight="1">
      <c r="B18" s="19" t="s">
        <v>12</v>
      </c>
      <c r="C18" s="15"/>
      <c r="D18" s="33">
        <f>SUM(D16:D17)</f>
        <v>31115080</v>
      </c>
      <c r="E18" s="33">
        <f>SUM(E16:E17)</f>
        <v>3115260</v>
      </c>
      <c r="F18" s="23">
        <f>SUM(F16:F17)</f>
        <v>34615372.134831458</v>
      </c>
      <c r="G18" s="7"/>
      <c r="H18" s="2"/>
      <c r="J18" s="8"/>
    </row>
    <row r="19" spans="2:11" s="3" customFormat="1" ht="19" customHeight="1">
      <c r="B19" s="19" t="s">
        <v>13</v>
      </c>
      <c r="C19" s="15"/>
      <c r="D19" s="32"/>
      <c r="E19" s="32"/>
      <c r="F19" s="26"/>
      <c r="G19" s="7"/>
      <c r="H19" s="2"/>
      <c r="J19" s="8"/>
    </row>
    <row r="20" spans="2:11" s="3" customFormat="1" ht="19" customHeight="1">
      <c r="B20" s="21"/>
      <c r="C20" s="16" t="s">
        <v>14</v>
      </c>
      <c r="D20" s="32">
        <v>1744000</v>
      </c>
      <c r="E20" s="32">
        <v>0</v>
      </c>
      <c r="F20" s="22">
        <f>D20+E20/$I$3</f>
        <v>1744000</v>
      </c>
      <c r="G20" s="7"/>
      <c r="H20" s="48"/>
      <c r="J20" s="2"/>
      <c r="K20" s="2"/>
    </row>
    <row r="21" spans="2:11" s="3" customFormat="1" ht="19" customHeight="1">
      <c r="B21" s="21"/>
      <c r="C21" s="16" t="s">
        <v>15</v>
      </c>
      <c r="D21" s="32">
        <v>52820</v>
      </c>
      <c r="E21" s="32">
        <v>0</v>
      </c>
      <c r="F21" s="22">
        <f>D21+E21/$I$3</f>
        <v>52820</v>
      </c>
      <c r="G21" s="7"/>
      <c r="H21" s="2"/>
      <c r="J21" s="2"/>
      <c r="K21" s="2"/>
    </row>
    <row r="22" spans="2:11" s="3" customFormat="1" ht="19" customHeight="1">
      <c r="B22" s="21"/>
      <c r="C22" s="16" t="s">
        <v>16</v>
      </c>
      <c r="D22" s="32">
        <v>1384208</v>
      </c>
      <c r="E22" s="32">
        <v>0</v>
      </c>
      <c r="F22" s="22">
        <f>D22+E22/$I$3</f>
        <v>1384208</v>
      </c>
      <c r="G22" s="7"/>
      <c r="H22" s="2"/>
      <c r="J22" s="2"/>
      <c r="K22" s="2"/>
    </row>
    <row r="23" spans="2:11" s="3" customFormat="1" ht="19" customHeight="1">
      <c r="B23" s="21"/>
      <c r="C23" s="16" t="s">
        <v>17</v>
      </c>
      <c r="D23" s="32">
        <v>987268</v>
      </c>
      <c r="E23" s="32">
        <v>0</v>
      </c>
      <c r="F23" s="22">
        <f>D23+E23/$I$3</f>
        <v>987268</v>
      </c>
      <c r="G23" s="7"/>
      <c r="H23" s="2"/>
      <c r="J23" s="2"/>
      <c r="K23" s="2"/>
    </row>
    <row r="24" spans="2:11" s="3" customFormat="1" ht="19" customHeight="1">
      <c r="B24" s="19" t="s">
        <v>18</v>
      </c>
      <c r="C24" s="18"/>
      <c r="D24" s="33">
        <f>SUM(D20:D23)</f>
        <v>4168296</v>
      </c>
      <c r="E24" s="33">
        <f>SUM(E20:E23)</f>
        <v>0</v>
      </c>
      <c r="F24" s="23">
        <f>SUM(F20:F23)</f>
        <v>4168296</v>
      </c>
      <c r="G24" s="7"/>
      <c r="H24" s="2"/>
      <c r="J24" s="8"/>
    </row>
    <row r="25" spans="2:11" s="3" customFormat="1" ht="19" customHeight="1">
      <c r="B25" s="27" t="s">
        <v>19</v>
      </c>
      <c r="C25" s="28"/>
      <c r="D25" s="37">
        <f>D18+D24</f>
        <v>35283376</v>
      </c>
      <c r="E25" s="37">
        <f>E18+E24</f>
        <v>3115260</v>
      </c>
      <c r="F25" s="30">
        <f>F18+F24</f>
        <v>38783668.134831458</v>
      </c>
      <c r="G25" s="7"/>
      <c r="H25" s="2"/>
      <c r="J25" s="8"/>
    </row>
    <row r="26" spans="2:11" s="3" customFormat="1" ht="22" customHeight="1">
      <c r="B26" s="9"/>
      <c r="D26" s="29"/>
      <c r="E26" s="29"/>
      <c r="F26" s="49">
        <f>F14-F25</f>
        <v>0</v>
      </c>
      <c r="H26" s="2"/>
    </row>
    <row r="27" spans="2:11" s="3" customFormat="1" ht="22" customHeight="1">
      <c r="B27" s="9"/>
      <c r="D27" s="8"/>
      <c r="E27" s="50" t="s">
        <v>30</v>
      </c>
      <c r="F27" s="54">
        <f>(E14-E18)/$I$3</f>
        <v>543959.55056179769</v>
      </c>
      <c r="H27" s="2"/>
    </row>
    <row r="28" spans="2:11" s="3" customFormat="1" ht="22" customHeight="1">
      <c r="B28" s="4"/>
      <c r="C28" s="1"/>
      <c r="D28" s="8"/>
      <c r="E28" s="50" t="s">
        <v>29</v>
      </c>
      <c r="F28" s="51">
        <f>(E14-E18)/$I$3/F24</f>
        <v>0.1304992617035349</v>
      </c>
      <c r="G28" s="8"/>
      <c r="H28" s="48"/>
      <c r="J28" s="8"/>
    </row>
    <row r="29" spans="2:11" s="3" customFormat="1" ht="22" customHeight="1">
      <c r="B29" s="9"/>
      <c r="D29" s="8"/>
      <c r="E29" s="8"/>
      <c r="H29" s="2"/>
    </row>
    <row r="30" spans="2:11" s="3" customFormat="1" ht="22" customHeight="1">
      <c r="B30" s="9"/>
      <c r="D30" s="8"/>
      <c r="E30" s="8"/>
      <c r="H30" s="2"/>
    </row>
    <row r="31" spans="2:11" s="3" customFormat="1" ht="22" customHeight="1">
      <c r="B31" s="9"/>
      <c r="D31" s="8"/>
      <c r="E31" s="8"/>
      <c r="H31" s="2"/>
    </row>
    <row r="32" spans="2:11" s="3" customFormat="1" ht="22" customHeight="1">
      <c r="B32" s="9"/>
      <c r="D32" s="8"/>
      <c r="E32" s="8"/>
      <c r="H32" s="2"/>
    </row>
    <row r="33" spans="5:7">
      <c r="G33" s="53"/>
    </row>
    <row r="34" spans="5:7">
      <c r="E34" s="52"/>
      <c r="G34" s="53"/>
    </row>
    <row r="38" spans="5:7">
      <c r="F38" s="12"/>
    </row>
  </sheetData>
  <conditionalFormatting sqref="E20:E23">
    <cfRule type="cellIs" dxfId="7" priority="8" operator="equal">
      <formula>""</formula>
    </cfRule>
  </conditionalFormatting>
  <conditionalFormatting sqref="E20:E23">
    <cfRule type="cellIs" dxfId="5" priority="6" operator="equal">
      <formula>""</formula>
    </cfRule>
  </conditionalFormatting>
  <conditionalFormatting sqref="D20:E23">
    <cfRule type="cellIs" dxfId="3" priority="4" operator="equal">
      <formula>""</formula>
    </cfRule>
  </conditionalFormatting>
  <conditionalFormatting sqref="D20:E23">
    <cfRule type="cellIs" dxfId="1" priority="2" operator="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open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2020-04-06T14:06:39Z</dcterms:created>
  <dcterms:modified xsi:type="dcterms:W3CDTF">2020-04-07T06:38:20Z</dcterms:modified>
</cp:coreProperties>
</file>